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585" activeTab="0"/>
  </bookViews>
  <sheets>
    <sheet name="offizielle Liste" sheetId="1" r:id="rId1"/>
    <sheet name="Sheet2" sheetId="2" r:id="rId2"/>
    <sheet name="Sheet3" sheetId="3" r:id="rId3"/>
  </sheets>
  <definedNames>
    <definedName name="_xlnm._FilterDatabase" localSheetId="0" hidden="1">'offizielle Liste'!$A$7:$J$43</definedName>
  </definedNames>
  <calcPr fullCalcOnLoad="1"/>
</workbook>
</file>

<file path=xl/sharedStrings.xml><?xml version="1.0" encoding="utf-8"?>
<sst xmlns="http://schemas.openxmlformats.org/spreadsheetml/2006/main" count="405" uniqueCount="179">
  <si>
    <t>FirstName</t>
  </si>
  <si>
    <t>Institution</t>
  </si>
  <si>
    <t>Country</t>
  </si>
  <si>
    <t>Citizenship</t>
  </si>
  <si>
    <t>Nominated by</t>
  </si>
  <si>
    <t>WG</t>
  </si>
  <si>
    <t>I</t>
  </si>
  <si>
    <t>LA</t>
  </si>
  <si>
    <t>CLA</t>
  </si>
  <si>
    <t>III</t>
  </si>
  <si>
    <t>RE</t>
  </si>
  <si>
    <t>II</t>
  </si>
  <si>
    <t>Australia</t>
  </si>
  <si>
    <t>Peter</t>
  </si>
  <si>
    <t>Germany</t>
  </si>
  <si>
    <t>IGBP</t>
  </si>
  <si>
    <t>Switzerland</t>
  </si>
  <si>
    <t>Robert</t>
  </si>
  <si>
    <t>Martin</t>
  </si>
  <si>
    <t>Brovkin</t>
  </si>
  <si>
    <t>Victor</t>
  </si>
  <si>
    <t>Max Planck Institute for Meteorology</t>
  </si>
  <si>
    <t>Russian Federation</t>
  </si>
  <si>
    <t>Cubasch</t>
  </si>
  <si>
    <t>Ulrich</t>
  </si>
  <si>
    <t>Freie Universität Berlin</t>
  </si>
  <si>
    <t>Eyring</t>
  </si>
  <si>
    <t>Veronika</t>
  </si>
  <si>
    <t>Deutsches Zentrum fuer Luft- und Raumfahrt (DLR)</t>
  </si>
  <si>
    <t>Ganopolski</t>
  </si>
  <si>
    <t>Andrey</t>
  </si>
  <si>
    <t>Potsdam Institute for Climate Impact Research</t>
  </si>
  <si>
    <t>Heimann</t>
  </si>
  <si>
    <t>Max-Planck-Institute for Biogeochemistry</t>
  </si>
  <si>
    <t>Lemke</t>
  </si>
  <si>
    <t>Alfred Wegener Institute for Polar and Marine Research</t>
  </si>
  <si>
    <t>Levermann</t>
  </si>
  <si>
    <t>Anders</t>
  </si>
  <si>
    <t>Marotzke</t>
  </si>
  <si>
    <t>Jochem</t>
  </si>
  <si>
    <t>Rhein</t>
  </si>
  <si>
    <t>Monika</t>
  </si>
  <si>
    <t>University Bremen</t>
  </si>
  <si>
    <t>Schulz</t>
  </si>
  <si>
    <t>Michael</t>
  </si>
  <si>
    <t>MARUM - Center for Marine Environmental Sciences, Univ. Bremen</t>
  </si>
  <si>
    <t>Stammer</t>
  </si>
  <si>
    <t>Detlef</t>
  </si>
  <si>
    <t>University Hamburg</t>
  </si>
  <si>
    <t>Stevens</t>
  </si>
  <si>
    <t>Bjorn</t>
  </si>
  <si>
    <t>Held</t>
  </si>
  <si>
    <t>Hermann</t>
  </si>
  <si>
    <t>Diawara</t>
  </si>
  <si>
    <t>Mamadou</t>
  </si>
  <si>
    <t>Goethe-Universität Frankfurt am Main</t>
  </si>
  <si>
    <t>Mali</t>
  </si>
  <si>
    <t>Löschel</t>
  </si>
  <si>
    <t>Andreas</t>
  </si>
  <si>
    <t>Centre for European Economic Research (ZEW)</t>
  </si>
  <si>
    <t>Kriegler</t>
  </si>
  <si>
    <t>Elmar</t>
  </si>
  <si>
    <t>Bruckner</t>
  </si>
  <si>
    <t>Thomas</t>
  </si>
  <si>
    <t>University of Leipzig</t>
  </si>
  <si>
    <t>Sausen</t>
  </si>
  <si>
    <t>Deutsches Zentrum für Luft- und Raumfahrt (DLR)</t>
  </si>
  <si>
    <t>Creutzig</t>
  </si>
  <si>
    <t>Felix</t>
  </si>
  <si>
    <t>Technical University Berlin</t>
  </si>
  <si>
    <t>Fischedick</t>
  </si>
  <si>
    <t>Manfred</t>
  </si>
  <si>
    <t>Wuppertal Institute for Climate, Environment, Energy</t>
  </si>
  <si>
    <t>Höhne</t>
  </si>
  <si>
    <t>Niklas</t>
  </si>
  <si>
    <t>Ecofys</t>
  </si>
  <si>
    <t>Klasen</t>
  </si>
  <si>
    <t>Stephan</t>
  </si>
  <si>
    <t>University of Göttingen</t>
  </si>
  <si>
    <t>Jänicke</t>
  </si>
  <si>
    <t>Freie Universität Berlin: Environmental Policy Research Centre</t>
  </si>
  <si>
    <t>Harnisch</t>
  </si>
  <si>
    <t>Jochen</t>
  </si>
  <si>
    <t>KFW German Development Bank</t>
  </si>
  <si>
    <t>Birkmann</t>
  </si>
  <si>
    <t>Cramer</t>
  </si>
  <si>
    <t xml:space="preserve"> Wolfgang</t>
  </si>
  <si>
    <t>Doell</t>
  </si>
  <si>
    <t>Goethe University Frankfurt</t>
  </si>
  <si>
    <t>Faust</t>
  </si>
  <si>
    <t>Munich Reinsurance Company</t>
  </si>
  <si>
    <t>Hare</t>
  </si>
  <si>
    <t>Jacob</t>
  </si>
  <si>
    <t>Max-Planck-Institute for Meteorology</t>
  </si>
  <si>
    <t>Leal</t>
  </si>
  <si>
    <t>Hamburg University of Applied Sciences</t>
  </si>
  <si>
    <t>Moser</t>
  </si>
  <si>
    <t>Susanne Moser Research &amp; Consulting</t>
  </si>
  <si>
    <t>Alfred-Wegener-Institute for Polar and Marine Research</t>
  </si>
  <si>
    <t>Settele</t>
  </si>
  <si>
    <t>Helmholtz Centre for Environmental Research</t>
  </si>
  <si>
    <t>Warner</t>
  </si>
  <si>
    <t xml:space="preserve"> Koko</t>
  </si>
  <si>
    <t>Pörtner</t>
  </si>
  <si>
    <t>Chapter</t>
  </si>
  <si>
    <t>Role</t>
  </si>
  <si>
    <t>Name</t>
  </si>
  <si>
    <t>Petra</t>
  </si>
  <si>
    <t>Eberhardt</t>
  </si>
  <si>
    <t>William</t>
  </si>
  <si>
    <t>Daniela</t>
  </si>
  <si>
    <t>Walter</t>
  </si>
  <si>
    <t>Susanne</t>
  </si>
  <si>
    <t>Josef</t>
  </si>
  <si>
    <t>Davon-Gewählt</t>
  </si>
  <si>
    <t>Alle gewählten DEU</t>
  </si>
  <si>
    <t>Summe</t>
  </si>
  <si>
    <t>USA</t>
  </si>
  <si>
    <t xml:space="preserve">WGI </t>
  </si>
  <si>
    <t xml:space="preserve">WGII </t>
  </si>
  <si>
    <t xml:space="preserve">WGIII </t>
  </si>
  <si>
    <t>WGI</t>
  </si>
  <si>
    <t>WGII</t>
  </si>
  <si>
    <t xml:space="preserve">WGI und III </t>
  </si>
  <si>
    <t>WGIII</t>
  </si>
  <si>
    <t xml:space="preserve">WGII und III </t>
  </si>
  <si>
    <t xml:space="preserve">nicht von DEU nominiert </t>
  </si>
  <si>
    <t>Gesamt</t>
  </si>
  <si>
    <t xml:space="preserve">color code: </t>
  </si>
  <si>
    <t>FocalPoint</t>
  </si>
  <si>
    <t>IPCC-Bureau</t>
  </si>
  <si>
    <t>Joern</t>
  </si>
  <si>
    <t>Anteil [%] gewählt/ nominiert</t>
  </si>
  <si>
    <t>Hans-O.</t>
  </si>
  <si>
    <t>WGI und II</t>
  </si>
  <si>
    <t xml:space="preserve">Deutsche Experten / Anteil am Schreibteam </t>
  </si>
  <si>
    <t>WGII: 30 Kapitel</t>
  </si>
  <si>
    <t>WGII: 15 Kapitel</t>
  </si>
  <si>
    <t>WGI:  14 Kapitel</t>
  </si>
  <si>
    <t>4    (14%)</t>
  </si>
  <si>
    <t>3    (5%)</t>
  </si>
  <si>
    <t>4    (12%)</t>
  </si>
  <si>
    <t>7    (4%)</t>
  </si>
  <si>
    <t>7    (3%)</t>
  </si>
  <si>
    <t>1    (2%)</t>
  </si>
  <si>
    <t>1    (3%)</t>
  </si>
  <si>
    <t>12    (5%)</t>
  </si>
  <si>
    <t>12    (4%)</t>
  </si>
  <si>
    <t>Nominierte Personen (Gesamtzahl 101)</t>
  </si>
  <si>
    <t>Deutsche Nominierungen</t>
  </si>
  <si>
    <t>Erfolgreiche deutsche Nominierungen</t>
  </si>
  <si>
    <t>DEU-nominierte je WG (inkl. doppelte)</t>
  </si>
  <si>
    <t xml:space="preserve"> Koordinierende Leitautoren (CLA)</t>
  </si>
  <si>
    <t xml:space="preserve"> Leitautoren (LA)</t>
  </si>
  <si>
    <t xml:space="preserve"> Begutachtungseditoren (Review Editors) (RE)</t>
  </si>
  <si>
    <t>Alle Nominierungen (90 Länder)</t>
  </si>
  <si>
    <t>Nominierte Personen  (Gesamtzahl 3240)</t>
  </si>
  <si>
    <t>Gender</t>
  </si>
  <si>
    <t>m</t>
  </si>
  <si>
    <t>f</t>
  </si>
  <si>
    <t>23 Frauen, 78 Männer</t>
  </si>
  <si>
    <t>von Storch</t>
  </si>
  <si>
    <t>Hans</t>
  </si>
  <si>
    <t>GKSS Research Center, Institute of Coastal Research</t>
  </si>
  <si>
    <t>8    (4%)</t>
  </si>
  <si>
    <t>22    (4%)</t>
  </si>
  <si>
    <t>Schreibteam: alle Experten AR5</t>
  </si>
  <si>
    <t>36     (4%)</t>
  </si>
  <si>
    <t>36 deutsche Akteure (4% des Schreibteams)</t>
  </si>
  <si>
    <t>4 Frauen, 32 Männer</t>
  </si>
  <si>
    <t>United Nations University, Institute for Environment and Human Security</t>
  </si>
  <si>
    <t>Offizielle Liste deutscher Experten im Schreibteam des Fünften IPCC-Sachstandsberichts AR5</t>
  </si>
  <si>
    <t>Max Planck Institute for Meteorology, Potsdam Institute for Climate Impact Research</t>
  </si>
  <si>
    <t>11    (12%)</t>
  </si>
  <si>
    <t xml:space="preserve"> 3     (3%)</t>
  </si>
  <si>
    <t>laut IPCC Webseite am 25.6.2010</t>
  </si>
  <si>
    <t>* Änderungen zum 2. Juli vorgesehen</t>
  </si>
  <si>
    <r>
      <t>*</t>
    </r>
    <r>
      <rPr>
        <b/>
        <sz val="11"/>
        <color indexed="8"/>
        <rFont val="Arial Unicode MS"/>
        <family val="2"/>
      </rPr>
      <t xml:space="preserve"> WGII</t>
    </r>
  </si>
  <si>
    <t xml:space="preserve">Info von Mai 2010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</si>
</sst>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_-[$€]* #,##0.00_-;\-[$€]* #,##0.00_-;_-[$€]* &quot;-&quot;??_-;_-@_-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Arial Unicode MS"/>
      <family val="2"/>
    </font>
    <font>
      <b/>
      <sz val="16"/>
      <color indexed="8"/>
      <name val="Arial Unicode MS"/>
      <family val="2"/>
    </font>
    <font>
      <sz val="11"/>
      <name val="Arial Unicode MS"/>
      <family val="2"/>
    </font>
    <font>
      <b/>
      <sz val="11"/>
      <color indexed="8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12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10"/>
      <name val="Arial Unicode MS"/>
      <family val="2"/>
    </font>
    <font>
      <b/>
      <sz val="10"/>
      <color indexed="10"/>
      <name val="Arial Unicode MS"/>
      <family val="2"/>
    </font>
    <font>
      <b/>
      <sz val="11"/>
      <color indexed="10"/>
      <name val="Arial Unicode MS"/>
      <family val="2"/>
    </font>
    <font>
      <sz val="11"/>
      <color indexed="53"/>
      <name val="Arial Unicode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5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0" fontId="22" fillId="24" borderId="10" xfId="0" applyFont="1" applyFill="1" applyBorder="1" applyAlignment="1">
      <alignment horizontal="left"/>
    </xf>
    <xf numFmtId="0" fontId="22" fillId="5" borderId="10" xfId="0" applyFont="1" applyFill="1" applyBorder="1" applyAlignment="1">
      <alignment horizontal="left"/>
    </xf>
    <xf numFmtId="0" fontId="22" fillId="20" borderId="10" xfId="0" applyFont="1" applyFill="1" applyBorder="1" applyAlignment="1">
      <alignment horizontal="left"/>
    </xf>
    <xf numFmtId="0" fontId="22" fillId="25" borderId="0" xfId="0" applyFont="1" applyFill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7" borderId="14" xfId="0" applyFont="1" applyFill="1" applyBorder="1" applyAlignment="1">
      <alignment/>
    </xf>
    <xf numFmtId="0" fontId="25" fillId="0" borderId="15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6" fillId="0" borderId="17" xfId="60" applyFont="1" applyFill="1" applyBorder="1" applyAlignment="1">
      <alignment horizontal="left" vertical="center" wrapText="1"/>
      <protection/>
    </xf>
    <xf numFmtId="0" fontId="26" fillId="0" borderId="12" xfId="60" applyFont="1" applyFill="1" applyBorder="1" applyAlignment="1">
      <alignment horizontal="left" vertical="center" wrapText="1"/>
      <protection/>
    </xf>
    <xf numFmtId="0" fontId="26" fillId="0" borderId="18" xfId="60" applyFont="1" applyFill="1" applyBorder="1" applyAlignment="1">
      <alignment horizontal="left" vertical="center" wrapText="1"/>
      <protection/>
    </xf>
    <xf numFmtId="0" fontId="26" fillId="0" borderId="19" xfId="60" applyFont="1" applyFill="1" applyBorder="1" applyAlignment="1">
      <alignment horizontal="left" vertical="center" wrapText="1"/>
      <protection/>
    </xf>
    <xf numFmtId="0" fontId="26" fillId="0" borderId="13" xfId="60" applyFont="1" applyFill="1" applyBorder="1" applyAlignment="1">
      <alignment horizontal="left" vertical="center" wrapText="1"/>
      <protection/>
    </xf>
    <xf numFmtId="0" fontId="25" fillId="7" borderId="20" xfId="0" applyFont="1" applyFill="1" applyBorder="1" applyAlignment="1">
      <alignment/>
    </xf>
    <xf numFmtId="0" fontId="26" fillId="0" borderId="21" xfId="60" applyFont="1" applyFill="1" applyBorder="1" applyAlignment="1">
      <alignment horizontal="left"/>
      <protection/>
    </xf>
    <xf numFmtId="0" fontId="27" fillId="0" borderId="22" xfId="60" applyFont="1" applyFill="1" applyBorder="1" applyAlignment="1">
      <alignment horizontal="left"/>
      <protection/>
    </xf>
    <xf numFmtId="9" fontId="27" fillId="0" borderId="22" xfId="58" applyFont="1" applyFill="1" applyBorder="1" applyAlignment="1">
      <alignment horizontal="left"/>
    </xf>
    <xf numFmtId="0" fontId="27" fillId="0" borderId="23" xfId="60" applyFont="1" applyFill="1" applyBorder="1" applyAlignment="1">
      <alignment horizontal="left"/>
      <protection/>
    </xf>
    <xf numFmtId="0" fontId="27" fillId="0" borderId="24" xfId="60" applyFont="1" applyFill="1" applyBorder="1" applyAlignment="1">
      <alignment horizontal="left"/>
      <protection/>
    </xf>
    <xf numFmtId="0" fontId="26" fillId="0" borderId="25" xfId="60" applyFont="1" applyFill="1" applyBorder="1" applyAlignment="1">
      <alignment horizontal="left"/>
      <protection/>
    </xf>
    <xf numFmtId="0" fontId="27" fillId="0" borderId="26" xfId="60" applyFont="1" applyFill="1" applyBorder="1" applyAlignment="1">
      <alignment horizontal="left"/>
      <protection/>
    </xf>
    <xf numFmtId="9" fontId="27" fillId="0" borderId="26" xfId="58" applyFont="1" applyFill="1" applyBorder="1" applyAlignment="1">
      <alignment horizontal="left"/>
    </xf>
    <xf numFmtId="0" fontId="27" fillId="0" borderId="0" xfId="60" applyFont="1" applyFill="1" applyBorder="1" applyAlignment="1">
      <alignment horizontal="left"/>
      <protection/>
    </xf>
    <xf numFmtId="0" fontId="26" fillId="0" borderId="27" xfId="60" applyFont="1" applyFill="1" applyBorder="1" applyAlignment="1">
      <alignment horizontal="left"/>
      <protection/>
    </xf>
    <xf numFmtId="0" fontId="27" fillId="0" borderId="28" xfId="60" applyFont="1" applyFill="1" applyBorder="1" applyAlignment="1">
      <alignment horizontal="left"/>
      <protection/>
    </xf>
    <xf numFmtId="9" fontId="27" fillId="0" borderId="28" xfId="58" applyFont="1" applyFill="1" applyBorder="1" applyAlignment="1">
      <alignment horizontal="left"/>
    </xf>
    <xf numFmtId="0" fontId="27" fillId="0" borderId="29" xfId="60" applyFont="1" applyFill="1" applyBorder="1" applyAlignment="1">
      <alignment horizontal="left"/>
      <protection/>
    </xf>
    <xf numFmtId="0" fontId="28" fillId="0" borderId="30" xfId="60" applyFont="1" applyFill="1" applyBorder="1" applyAlignment="1">
      <alignment horizontal="left"/>
      <protection/>
    </xf>
    <xf numFmtId="9" fontId="29" fillId="0" borderId="31" xfId="58" applyFont="1" applyFill="1" applyBorder="1" applyAlignment="1">
      <alignment horizontal="left"/>
    </xf>
    <xf numFmtId="0" fontId="29" fillId="0" borderId="32" xfId="60" applyFont="1" applyFill="1" applyBorder="1" applyAlignment="1">
      <alignment horizontal="left"/>
      <protection/>
    </xf>
    <xf numFmtId="0" fontId="26" fillId="0" borderId="0" xfId="60" applyFont="1" applyFill="1" applyAlignment="1">
      <alignment horizontal="left"/>
      <protection/>
    </xf>
    <xf numFmtId="0" fontId="27" fillId="0" borderId="0" xfId="60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25" fillId="26" borderId="11" xfId="0" applyFont="1" applyFill="1" applyBorder="1" applyAlignment="1">
      <alignment/>
    </xf>
    <xf numFmtId="0" fontId="25" fillId="26" borderId="12" xfId="0" applyFont="1" applyFill="1" applyBorder="1" applyAlignment="1">
      <alignment/>
    </xf>
    <xf numFmtId="0" fontId="25" fillId="26" borderId="13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16" xfId="0" applyFont="1" applyFill="1" applyBorder="1" applyAlignment="1">
      <alignment horizontal="left"/>
    </xf>
    <xf numFmtId="0" fontId="22" fillId="5" borderId="15" xfId="0" applyFont="1" applyFill="1" applyBorder="1" applyAlignment="1">
      <alignment horizontal="left"/>
    </xf>
    <xf numFmtId="0" fontId="22" fillId="5" borderId="16" xfId="0" applyFont="1" applyFill="1" applyBorder="1" applyAlignment="1">
      <alignment horizontal="left"/>
    </xf>
    <xf numFmtId="0" fontId="22" fillId="20" borderId="15" xfId="0" applyFont="1" applyFill="1" applyBorder="1" applyAlignment="1">
      <alignment horizontal="left"/>
    </xf>
    <xf numFmtId="0" fontId="22" fillId="20" borderId="16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6" fillId="0" borderId="33" xfId="60" applyFont="1" applyFill="1" applyBorder="1" applyAlignment="1">
      <alignment horizontal="left"/>
      <protection/>
    </xf>
    <xf numFmtId="0" fontId="26" fillId="0" borderId="33" xfId="60" applyFont="1" applyFill="1" applyBorder="1" applyAlignment="1">
      <alignment/>
      <protection/>
    </xf>
    <xf numFmtId="0" fontId="26" fillId="0" borderId="34" xfId="60" applyFont="1" applyFill="1" applyBorder="1" applyAlignment="1">
      <alignment/>
      <protection/>
    </xf>
    <xf numFmtId="0" fontId="26" fillId="0" borderId="35" xfId="60" applyFont="1" applyFill="1" applyBorder="1" applyAlignment="1">
      <alignment/>
      <protection/>
    </xf>
    <xf numFmtId="0" fontId="26" fillId="0" borderId="34" xfId="60" applyFont="1" applyFill="1" applyBorder="1" applyAlignment="1">
      <alignment horizontal="left"/>
      <protection/>
    </xf>
    <xf numFmtId="0" fontId="26" fillId="0" borderId="35" xfId="60" applyFont="1" applyFill="1" applyBorder="1" applyAlignment="1">
      <alignment horizontal="left"/>
      <protection/>
    </xf>
    <xf numFmtId="0" fontId="27" fillId="0" borderId="13" xfId="60" applyFont="1" applyFill="1" applyBorder="1" applyAlignment="1">
      <alignment horizontal="left"/>
      <protection/>
    </xf>
    <xf numFmtId="0" fontId="27" fillId="0" borderId="16" xfId="60" applyFont="1" applyFill="1" applyBorder="1" applyAlignment="1">
      <alignment horizontal="left"/>
      <protection/>
    </xf>
    <xf numFmtId="0" fontId="27" fillId="0" borderId="32" xfId="60" applyFont="1" applyFill="1" applyBorder="1" applyAlignment="1">
      <alignment horizontal="left"/>
      <protection/>
    </xf>
    <xf numFmtId="0" fontId="25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9" fontId="22" fillId="0" borderId="0" xfId="58" applyFont="1" applyAlignment="1">
      <alignment/>
    </xf>
    <xf numFmtId="0" fontId="25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31" fillId="0" borderId="36" xfId="0" applyFont="1" applyFill="1" applyBorder="1" applyAlignment="1">
      <alignment horizontal="left" vertical="center"/>
    </xf>
    <xf numFmtId="0" fontId="32" fillId="0" borderId="37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6" fillId="0" borderId="0" xfId="60" applyFont="1" applyFill="1" applyBorder="1" applyAlignment="1">
      <alignment horizontal="left"/>
      <protection/>
    </xf>
    <xf numFmtId="0" fontId="26" fillId="0" borderId="0" xfId="60" applyFont="1" applyFill="1" applyBorder="1" applyAlignment="1">
      <alignment/>
      <protection/>
    </xf>
    <xf numFmtId="0" fontId="22" fillId="0" borderId="14" xfId="0" applyFont="1" applyBorder="1" applyAlignment="1">
      <alignment/>
    </xf>
    <xf numFmtId="0" fontId="33" fillId="0" borderId="0" xfId="0" applyFont="1" applyAlignment="1">
      <alignment/>
    </xf>
    <xf numFmtId="9" fontId="33" fillId="0" borderId="0" xfId="58" applyFont="1" applyAlignment="1">
      <alignment/>
    </xf>
    <xf numFmtId="0" fontId="34" fillId="0" borderId="0" xfId="60" applyFont="1" applyFill="1" applyBorder="1" applyAlignment="1">
      <alignment horizontal="left"/>
      <protection/>
    </xf>
    <xf numFmtId="0" fontId="33" fillId="0" borderId="0" xfId="0" applyFont="1" applyBorder="1" applyAlignment="1">
      <alignment/>
    </xf>
    <xf numFmtId="0" fontId="22" fillId="20" borderId="30" xfId="0" applyFont="1" applyFill="1" applyBorder="1" applyAlignment="1">
      <alignment horizontal="left"/>
    </xf>
    <xf numFmtId="0" fontId="22" fillId="20" borderId="39" xfId="0" applyFont="1" applyFill="1" applyBorder="1" applyAlignment="1">
      <alignment horizontal="left"/>
    </xf>
    <xf numFmtId="0" fontId="22" fillId="20" borderId="3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3" fillId="0" borderId="16" xfId="0" applyFont="1" applyFill="1" applyBorder="1" applyAlignment="1">
      <alignment horizontal="left"/>
    </xf>
    <xf numFmtId="0" fontId="33" fillId="0" borderId="0" xfId="0" applyFont="1" applyAlignment="1">
      <alignment wrapText="1"/>
    </xf>
    <xf numFmtId="0" fontId="22" fillId="0" borderId="10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32" fillId="0" borderId="37" xfId="0" applyFont="1" applyFill="1" applyBorder="1" applyAlignment="1">
      <alignment horizontal="left"/>
    </xf>
    <xf numFmtId="0" fontId="35" fillId="0" borderId="12" xfId="0" applyFont="1" applyBorder="1" applyAlignment="1">
      <alignment horizontal="left" vertical="center"/>
    </xf>
    <xf numFmtId="9" fontId="36" fillId="0" borderId="0" xfId="58" applyFont="1" applyAlignment="1">
      <alignment/>
    </xf>
    <xf numFmtId="0" fontId="36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9" fontId="33" fillId="0" borderId="0" xfId="58" applyFont="1" applyBorder="1" applyAlignment="1">
      <alignment/>
    </xf>
    <xf numFmtId="0" fontId="22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rd 2" xfId="59"/>
    <cellStyle name="Standard_DeutscheAutoren_AR5_100614" xfId="60"/>
    <cellStyle name="Title" xfId="61"/>
    <cellStyle name="Total" xfId="62"/>
    <cellStyle name="Currency" xfId="63"/>
    <cellStyle name="Currency [0]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90" zoomScaleNormal="90" zoomScalePageLayoutView="0" workbookViewId="0" topLeftCell="A1">
      <pane ySplit="7" topLeftCell="BM8" activePane="bottomLeft" state="frozen"/>
      <selection pane="topLeft" activeCell="C54" sqref="C54"/>
      <selection pane="bottomLeft" activeCell="A1" sqref="A1:I1"/>
    </sheetView>
  </sheetViews>
  <sheetFormatPr defaultColWidth="11.421875" defaultRowHeight="15"/>
  <cols>
    <col min="1" max="1" width="12.28125" style="1" customWidth="1"/>
    <col min="2" max="2" width="12.7109375" style="1" customWidth="1"/>
    <col min="3" max="3" width="52.421875" style="1" customWidth="1"/>
    <col min="4" max="9" width="12.7109375" style="1" customWidth="1"/>
    <col min="10" max="10" width="9.00390625" style="1" bestFit="1" customWidth="1"/>
    <col min="11" max="12" width="9.140625" style="1" customWidth="1"/>
    <col min="13" max="16" width="9.140625" style="1" hidden="1" customWidth="1"/>
    <col min="17" max="16384" width="9.140625" style="1" customWidth="1"/>
  </cols>
  <sheetData>
    <row r="1" spans="1:9" ht="24" customHeight="1">
      <c r="A1" s="84" t="s">
        <v>171</v>
      </c>
      <c r="B1" s="84"/>
      <c r="C1" s="84"/>
      <c r="D1" s="84"/>
      <c r="E1" s="84"/>
      <c r="F1" s="84"/>
      <c r="G1" s="84"/>
      <c r="H1" s="84"/>
      <c r="I1" s="84"/>
    </row>
    <row r="2" s="2" customFormat="1" ht="22.5">
      <c r="C2" s="3"/>
    </row>
    <row r="3" spans="2:3" ht="16.5">
      <c r="B3" s="54" t="s">
        <v>128</v>
      </c>
      <c r="C3" s="4" t="s">
        <v>152</v>
      </c>
    </row>
    <row r="4" ht="16.5">
      <c r="C4" s="5" t="s">
        <v>153</v>
      </c>
    </row>
    <row r="5" ht="16.5">
      <c r="C5" s="6" t="s">
        <v>154</v>
      </c>
    </row>
    <row r="6" ht="17.25" thickBot="1"/>
    <row r="7" spans="1:10" ht="16.5">
      <c r="A7" s="45" t="s">
        <v>106</v>
      </c>
      <c r="B7" s="46" t="s">
        <v>0</v>
      </c>
      <c r="C7" s="46" t="s">
        <v>1</v>
      </c>
      <c r="D7" s="46" t="s">
        <v>5</v>
      </c>
      <c r="E7" s="46" t="s">
        <v>105</v>
      </c>
      <c r="F7" s="46" t="s">
        <v>104</v>
      </c>
      <c r="G7" s="46" t="s">
        <v>2</v>
      </c>
      <c r="H7" s="46" t="s">
        <v>3</v>
      </c>
      <c r="I7" s="46" t="s">
        <v>4</v>
      </c>
      <c r="J7" s="47" t="s">
        <v>157</v>
      </c>
    </row>
    <row r="8" spans="1:10" ht="16.5">
      <c r="A8" s="50" t="s">
        <v>23</v>
      </c>
      <c r="B8" s="8" t="s">
        <v>24</v>
      </c>
      <c r="C8" s="8" t="s">
        <v>25</v>
      </c>
      <c r="D8" s="8" t="s">
        <v>6</v>
      </c>
      <c r="E8" s="8" t="s">
        <v>8</v>
      </c>
      <c r="F8" s="8">
        <v>1</v>
      </c>
      <c r="G8" s="8" t="s">
        <v>14</v>
      </c>
      <c r="H8" s="8" t="s">
        <v>14</v>
      </c>
      <c r="I8" s="8" t="s">
        <v>129</v>
      </c>
      <c r="J8" s="51" t="s">
        <v>158</v>
      </c>
    </row>
    <row r="9" spans="1:10" ht="16.5">
      <c r="A9" s="50" t="s">
        <v>38</v>
      </c>
      <c r="B9" s="8" t="s">
        <v>39</v>
      </c>
      <c r="C9" s="8" t="s">
        <v>21</v>
      </c>
      <c r="D9" s="8" t="s">
        <v>6</v>
      </c>
      <c r="E9" s="8" t="s">
        <v>8</v>
      </c>
      <c r="F9" s="8">
        <v>9</v>
      </c>
      <c r="G9" s="8" t="s">
        <v>14</v>
      </c>
      <c r="H9" s="8" t="s">
        <v>14</v>
      </c>
      <c r="I9" s="8" t="s">
        <v>129</v>
      </c>
      <c r="J9" s="51" t="s">
        <v>158</v>
      </c>
    </row>
    <row r="10" spans="1:10" ht="16.5">
      <c r="A10" s="50" t="s">
        <v>40</v>
      </c>
      <c r="B10" s="8" t="s">
        <v>41</v>
      </c>
      <c r="C10" s="8" t="s">
        <v>42</v>
      </c>
      <c r="D10" s="8" t="s">
        <v>6</v>
      </c>
      <c r="E10" s="8" t="s">
        <v>8</v>
      </c>
      <c r="F10" s="8">
        <v>3</v>
      </c>
      <c r="G10" s="8" t="s">
        <v>14</v>
      </c>
      <c r="H10" s="8" t="s">
        <v>14</v>
      </c>
      <c r="I10" s="8" t="s">
        <v>129</v>
      </c>
      <c r="J10" s="51" t="s">
        <v>159</v>
      </c>
    </row>
    <row r="11" spans="1:10" ht="16.5">
      <c r="A11" s="50" t="s">
        <v>43</v>
      </c>
      <c r="B11" s="8" t="s">
        <v>44</v>
      </c>
      <c r="C11" s="8" t="s">
        <v>45</v>
      </c>
      <c r="D11" s="8" t="s">
        <v>6</v>
      </c>
      <c r="E11" s="8" t="s">
        <v>8</v>
      </c>
      <c r="F11" s="8">
        <v>5</v>
      </c>
      <c r="G11" s="8" t="s">
        <v>14</v>
      </c>
      <c r="H11" s="8" t="s">
        <v>14</v>
      </c>
      <c r="I11" s="8" t="s">
        <v>15</v>
      </c>
      <c r="J11" s="51" t="s">
        <v>158</v>
      </c>
    </row>
    <row r="12" spans="1:10" ht="16.5">
      <c r="A12" s="48" t="s">
        <v>19</v>
      </c>
      <c r="B12" s="7" t="s">
        <v>20</v>
      </c>
      <c r="C12" s="7" t="s">
        <v>172</v>
      </c>
      <c r="D12" s="7" t="s">
        <v>6</v>
      </c>
      <c r="E12" s="7" t="s">
        <v>7</v>
      </c>
      <c r="F12" s="7">
        <v>6</v>
      </c>
      <c r="G12" s="7" t="s">
        <v>14</v>
      </c>
      <c r="H12" s="7" t="s">
        <v>22</v>
      </c>
      <c r="I12" s="7" t="s">
        <v>129</v>
      </c>
      <c r="J12" s="49" t="s">
        <v>158</v>
      </c>
    </row>
    <row r="13" spans="1:10" ht="16.5">
      <c r="A13" s="48" t="s">
        <v>26</v>
      </c>
      <c r="B13" s="7" t="s">
        <v>27</v>
      </c>
      <c r="C13" s="7" t="s">
        <v>28</v>
      </c>
      <c r="D13" s="7" t="s">
        <v>6</v>
      </c>
      <c r="E13" s="7" t="s">
        <v>7</v>
      </c>
      <c r="F13" s="7">
        <v>9</v>
      </c>
      <c r="G13" s="7" t="s">
        <v>14</v>
      </c>
      <c r="H13" s="7" t="s">
        <v>14</v>
      </c>
      <c r="I13" s="7" t="s">
        <v>129</v>
      </c>
      <c r="J13" s="49" t="s">
        <v>159</v>
      </c>
    </row>
    <row r="14" spans="1:10" ht="16.5">
      <c r="A14" s="48" t="s">
        <v>29</v>
      </c>
      <c r="B14" s="7" t="s">
        <v>30</v>
      </c>
      <c r="C14" s="7" t="s">
        <v>31</v>
      </c>
      <c r="D14" s="7" t="s">
        <v>6</v>
      </c>
      <c r="E14" s="7" t="s">
        <v>7</v>
      </c>
      <c r="F14" s="7">
        <v>5</v>
      </c>
      <c r="G14" s="7" t="s">
        <v>14</v>
      </c>
      <c r="H14" s="7" t="s">
        <v>14</v>
      </c>
      <c r="I14" s="7" t="s">
        <v>129</v>
      </c>
      <c r="J14" s="49" t="s">
        <v>158</v>
      </c>
    </row>
    <row r="15" spans="1:10" ht="16.5">
      <c r="A15" s="48" t="s">
        <v>32</v>
      </c>
      <c r="B15" s="7" t="s">
        <v>18</v>
      </c>
      <c r="C15" s="7" t="s">
        <v>33</v>
      </c>
      <c r="D15" s="7" t="s">
        <v>6</v>
      </c>
      <c r="E15" s="7" t="s">
        <v>7</v>
      </c>
      <c r="F15" s="7">
        <v>6</v>
      </c>
      <c r="G15" s="7" t="s">
        <v>14</v>
      </c>
      <c r="H15" s="7" t="s">
        <v>16</v>
      </c>
      <c r="I15" s="7" t="s">
        <v>130</v>
      </c>
      <c r="J15" s="49" t="s">
        <v>158</v>
      </c>
    </row>
    <row r="16" spans="1:10" ht="16.5">
      <c r="A16" s="48" t="s">
        <v>36</v>
      </c>
      <c r="B16" s="7" t="s">
        <v>37</v>
      </c>
      <c r="C16" s="7" t="s">
        <v>31</v>
      </c>
      <c r="D16" s="7" t="s">
        <v>6</v>
      </c>
      <c r="E16" s="7" t="s">
        <v>7</v>
      </c>
      <c r="F16" s="7">
        <v>13</v>
      </c>
      <c r="G16" s="7" t="s">
        <v>14</v>
      </c>
      <c r="H16" s="7" t="s">
        <v>14</v>
      </c>
      <c r="I16" s="7" t="s">
        <v>129</v>
      </c>
      <c r="J16" s="49" t="s">
        <v>158</v>
      </c>
    </row>
    <row r="17" spans="1:10" ht="16.5">
      <c r="A17" s="48" t="s">
        <v>46</v>
      </c>
      <c r="B17" s="7" t="s">
        <v>47</v>
      </c>
      <c r="C17" s="7" t="s">
        <v>48</v>
      </c>
      <c r="D17" s="7" t="s">
        <v>6</v>
      </c>
      <c r="E17" s="7" t="s">
        <v>7</v>
      </c>
      <c r="F17" s="7">
        <v>13</v>
      </c>
      <c r="G17" s="7" t="s">
        <v>14</v>
      </c>
      <c r="H17" s="7" t="s">
        <v>14</v>
      </c>
      <c r="I17" s="7" t="s">
        <v>129</v>
      </c>
      <c r="J17" s="49" t="s">
        <v>158</v>
      </c>
    </row>
    <row r="18" spans="1:10" ht="16.5">
      <c r="A18" s="48" t="s">
        <v>49</v>
      </c>
      <c r="B18" s="7" t="s">
        <v>50</v>
      </c>
      <c r="C18" s="7" t="s">
        <v>21</v>
      </c>
      <c r="D18" s="7" t="s">
        <v>6</v>
      </c>
      <c r="E18" s="7" t="s">
        <v>7</v>
      </c>
      <c r="F18" s="7">
        <v>7</v>
      </c>
      <c r="G18" s="7" t="s">
        <v>14</v>
      </c>
      <c r="H18" s="7" t="s">
        <v>117</v>
      </c>
      <c r="I18" s="7" t="s">
        <v>129</v>
      </c>
      <c r="J18" s="49" t="s">
        <v>158</v>
      </c>
    </row>
    <row r="19" spans="1:10" ht="16.5">
      <c r="A19" s="52" t="s">
        <v>34</v>
      </c>
      <c r="B19" s="9" t="s">
        <v>13</v>
      </c>
      <c r="C19" s="9" t="s">
        <v>35</v>
      </c>
      <c r="D19" s="9" t="s">
        <v>6</v>
      </c>
      <c r="E19" s="9" t="s">
        <v>10</v>
      </c>
      <c r="F19" s="9">
        <v>4</v>
      </c>
      <c r="G19" s="9" t="s">
        <v>14</v>
      </c>
      <c r="H19" s="9" t="s">
        <v>14</v>
      </c>
      <c r="I19" s="9" t="s">
        <v>129</v>
      </c>
      <c r="J19" s="53" t="s">
        <v>158</v>
      </c>
    </row>
    <row r="20" spans="1:10" ht="16.5">
      <c r="A20" s="50" t="s">
        <v>85</v>
      </c>
      <c r="B20" s="8" t="s">
        <v>86</v>
      </c>
      <c r="C20" s="8" t="s">
        <v>31</v>
      </c>
      <c r="D20" s="8" t="s">
        <v>11</v>
      </c>
      <c r="E20" s="8" t="s">
        <v>8</v>
      </c>
      <c r="F20" s="8">
        <v>18</v>
      </c>
      <c r="G20" s="8" t="s">
        <v>14</v>
      </c>
      <c r="H20" s="8" t="s">
        <v>14</v>
      </c>
      <c r="I20" s="8" t="s">
        <v>129</v>
      </c>
      <c r="J20" s="51" t="s">
        <v>158</v>
      </c>
    </row>
    <row r="21" spans="1:10" ht="16.5">
      <c r="A21" s="50" t="s">
        <v>103</v>
      </c>
      <c r="B21" s="8" t="s">
        <v>133</v>
      </c>
      <c r="C21" s="8" t="s">
        <v>98</v>
      </c>
      <c r="D21" s="8" t="s">
        <v>11</v>
      </c>
      <c r="E21" s="8" t="s">
        <v>8</v>
      </c>
      <c r="F21" s="8">
        <v>6</v>
      </c>
      <c r="G21" s="8" t="s">
        <v>14</v>
      </c>
      <c r="H21" s="8" t="s">
        <v>14</v>
      </c>
      <c r="I21" s="8" t="s">
        <v>129</v>
      </c>
      <c r="J21" s="51" t="s">
        <v>158</v>
      </c>
    </row>
    <row r="22" spans="1:10" ht="16.5">
      <c r="A22" s="50" t="s">
        <v>99</v>
      </c>
      <c r="B22" s="8" t="s">
        <v>113</v>
      </c>
      <c r="C22" s="8" t="s">
        <v>100</v>
      </c>
      <c r="D22" s="8" t="s">
        <v>11</v>
      </c>
      <c r="E22" s="8" t="s">
        <v>8</v>
      </c>
      <c r="F22" s="8">
        <v>4</v>
      </c>
      <c r="G22" s="8" t="s">
        <v>14</v>
      </c>
      <c r="H22" s="8" t="s">
        <v>14</v>
      </c>
      <c r="I22" s="8" t="s">
        <v>129</v>
      </c>
      <c r="J22" s="51" t="s">
        <v>158</v>
      </c>
    </row>
    <row r="23" spans="1:12" ht="16.5">
      <c r="A23" s="48" t="s">
        <v>161</v>
      </c>
      <c r="B23" s="7" t="s">
        <v>162</v>
      </c>
      <c r="C23" s="7" t="s">
        <v>163</v>
      </c>
      <c r="D23" s="7" t="s">
        <v>11</v>
      </c>
      <c r="E23" s="7" t="s">
        <v>7</v>
      </c>
      <c r="F23" s="7">
        <v>2</v>
      </c>
      <c r="G23" s="7" t="s">
        <v>14</v>
      </c>
      <c r="H23" s="7" t="s">
        <v>14</v>
      </c>
      <c r="I23" s="7" t="s">
        <v>129</v>
      </c>
      <c r="J23" s="49" t="s">
        <v>158</v>
      </c>
      <c r="L23" s="10"/>
    </row>
    <row r="24" spans="1:10" ht="16.5">
      <c r="A24" s="48" t="s">
        <v>84</v>
      </c>
      <c r="B24" s="7" t="s">
        <v>131</v>
      </c>
      <c r="C24" s="7" t="s">
        <v>170</v>
      </c>
      <c r="D24" s="7" t="s">
        <v>11</v>
      </c>
      <c r="E24" s="7" t="s">
        <v>7</v>
      </c>
      <c r="F24" s="7">
        <v>19</v>
      </c>
      <c r="G24" s="7" t="s">
        <v>14</v>
      </c>
      <c r="H24" s="7" t="s">
        <v>14</v>
      </c>
      <c r="I24" s="7" t="s">
        <v>129</v>
      </c>
      <c r="J24" s="49" t="s">
        <v>158</v>
      </c>
    </row>
    <row r="25" spans="1:10" ht="16.5">
      <c r="A25" s="48" t="s">
        <v>87</v>
      </c>
      <c r="B25" s="7" t="s">
        <v>107</v>
      </c>
      <c r="C25" s="7" t="s">
        <v>88</v>
      </c>
      <c r="D25" s="7" t="s">
        <v>11</v>
      </c>
      <c r="E25" s="7" t="s">
        <v>7</v>
      </c>
      <c r="F25" s="7">
        <v>3</v>
      </c>
      <c r="G25" s="7" t="s">
        <v>14</v>
      </c>
      <c r="H25" s="7" t="s">
        <v>14</v>
      </c>
      <c r="I25" s="7" t="s">
        <v>129</v>
      </c>
      <c r="J25" s="49" t="s">
        <v>159</v>
      </c>
    </row>
    <row r="26" spans="1:10" ht="16.5">
      <c r="A26" s="48" t="s">
        <v>89</v>
      </c>
      <c r="B26" s="7" t="s">
        <v>108</v>
      </c>
      <c r="C26" s="7" t="s">
        <v>90</v>
      </c>
      <c r="D26" s="7" t="s">
        <v>11</v>
      </c>
      <c r="E26" s="7" t="s">
        <v>7</v>
      </c>
      <c r="F26" s="7">
        <v>10</v>
      </c>
      <c r="G26" s="7" t="s">
        <v>14</v>
      </c>
      <c r="H26" s="7" t="s">
        <v>14</v>
      </c>
      <c r="I26" s="7" t="s">
        <v>129</v>
      </c>
      <c r="J26" s="49" t="s">
        <v>158</v>
      </c>
    </row>
    <row r="27" spans="1:10" ht="16.5">
      <c r="A27" s="48" t="s">
        <v>91</v>
      </c>
      <c r="B27" s="7" t="s">
        <v>109</v>
      </c>
      <c r="C27" s="7" t="s">
        <v>31</v>
      </c>
      <c r="D27" s="7" t="s">
        <v>11</v>
      </c>
      <c r="E27" s="7" t="s">
        <v>7</v>
      </c>
      <c r="F27" s="7">
        <v>1</v>
      </c>
      <c r="G27" s="7" t="s">
        <v>14</v>
      </c>
      <c r="H27" s="7" t="s">
        <v>12</v>
      </c>
      <c r="I27" s="7" t="s">
        <v>129</v>
      </c>
      <c r="J27" s="49" t="s">
        <v>158</v>
      </c>
    </row>
    <row r="28" spans="1:10" ht="16.5">
      <c r="A28" s="48" t="s">
        <v>92</v>
      </c>
      <c r="B28" s="7" t="s">
        <v>110</v>
      </c>
      <c r="C28" s="7" t="s">
        <v>93</v>
      </c>
      <c r="D28" s="7" t="s">
        <v>11</v>
      </c>
      <c r="E28" s="7" t="s">
        <v>7</v>
      </c>
      <c r="F28" s="7">
        <v>23</v>
      </c>
      <c r="G28" s="7" t="s">
        <v>14</v>
      </c>
      <c r="H28" s="7" t="s">
        <v>14</v>
      </c>
      <c r="I28" s="7" t="s">
        <v>129</v>
      </c>
      <c r="J28" s="49" t="s">
        <v>159</v>
      </c>
    </row>
    <row r="29" spans="1:10" ht="16.5">
      <c r="A29" s="48" t="s">
        <v>96</v>
      </c>
      <c r="B29" s="7" t="s">
        <v>112</v>
      </c>
      <c r="C29" s="7" t="s">
        <v>97</v>
      </c>
      <c r="D29" s="7" t="s">
        <v>11</v>
      </c>
      <c r="E29" s="7" t="s">
        <v>7</v>
      </c>
      <c r="F29" s="7">
        <v>5</v>
      </c>
      <c r="G29" s="7" t="s">
        <v>14</v>
      </c>
      <c r="H29" s="7" t="s">
        <v>14</v>
      </c>
      <c r="I29" s="7" t="s">
        <v>129</v>
      </c>
      <c r="J29" s="49" t="s">
        <v>159</v>
      </c>
    </row>
    <row r="30" spans="1:10" ht="16.5">
      <c r="A30" s="48" t="s">
        <v>101</v>
      </c>
      <c r="B30" s="7" t="s">
        <v>102</v>
      </c>
      <c r="C30" s="7" t="s">
        <v>170</v>
      </c>
      <c r="D30" s="7" t="s">
        <v>11</v>
      </c>
      <c r="E30" s="7" t="s">
        <v>7</v>
      </c>
      <c r="F30" s="7">
        <v>20</v>
      </c>
      <c r="G30" s="7" t="s">
        <v>14</v>
      </c>
      <c r="H30" s="7" t="s">
        <v>14</v>
      </c>
      <c r="I30" s="7" t="s">
        <v>129</v>
      </c>
      <c r="J30" s="49" t="s">
        <v>159</v>
      </c>
    </row>
    <row r="31" spans="1:10" ht="16.5">
      <c r="A31" s="52" t="s">
        <v>94</v>
      </c>
      <c r="B31" s="9" t="s">
        <v>111</v>
      </c>
      <c r="C31" s="9" t="s">
        <v>95</v>
      </c>
      <c r="D31" s="9" t="s">
        <v>11</v>
      </c>
      <c r="E31" s="9" t="s">
        <v>10</v>
      </c>
      <c r="F31" s="9">
        <v>20</v>
      </c>
      <c r="G31" s="9" t="s">
        <v>14</v>
      </c>
      <c r="H31" s="9" t="s">
        <v>14</v>
      </c>
      <c r="I31" s="9" t="s">
        <v>129</v>
      </c>
      <c r="J31" s="53" t="s">
        <v>158</v>
      </c>
    </row>
    <row r="32" spans="1:10" ht="16.5">
      <c r="A32" s="50" t="s">
        <v>62</v>
      </c>
      <c r="B32" s="8" t="s">
        <v>63</v>
      </c>
      <c r="C32" s="8" t="s">
        <v>64</v>
      </c>
      <c r="D32" s="8" t="s">
        <v>9</v>
      </c>
      <c r="E32" s="8" t="s">
        <v>8</v>
      </c>
      <c r="F32" s="8">
        <v>7</v>
      </c>
      <c r="G32" s="8" t="s">
        <v>14</v>
      </c>
      <c r="H32" s="8" t="s">
        <v>14</v>
      </c>
      <c r="I32" s="8" t="s">
        <v>14</v>
      </c>
      <c r="J32" s="51" t="s">
        <v>158</v>
      </c>
    </row>
    <row r="33" spans="1:10" ht="16.5">
      <c r="A33" s="50" t="s">
        <v>70</v>
      </c>
      <c r="B33" s="8" t="s">
        <v>71</v>
      </c>
      <c r="C33" s="8" t="s">
        <v>72</v>
      </c>
      <c r="D33" s="8" t="s">
        <v>9</v>
      </c>
      <c r="E33" s="8" t="s">
        <v>8</v>
      </c>
      <c r="F33" s="8">
        <v>10</v>
      </c>
      <c r="G33" s="8" t="s">
        <v>14</v>
      </c>
      <c r="H33" s="8" t="s">
        <v>14</v>
      </c>
      <c r="I33" s="8" t="s">
        <v>14</v>
      </c>
      <c r="J33" s="51" t="s">
        <v>158</v>
      </c>
    </row>
    <row r="34" spans="1:10" ht="16.5">
      <c r="A34" s="50" t="s">
        <v>81</v>
      </c>
      <c r="B34" s="8" t="s">
        <v>82</v>
      </c>
      <c r="C34" s="8" t="s">
        <v>83</v>
      </c>
      <c r="D34" s="8" t="s">
        <v>9</v>
      </c>
      <c r="E34" s="8" t="s">
        <v>8</v>
      </c>
      <c r="F34" s="8">
        <v>16</v>
      </c>
      <c r="G34" s="8" t="s">
        <v>14</v>
      </c>
      <c r="H34" s="8" t="s">
        <v>14</v>
      </c>
      <c r="I34" s="8" t="s">
        <v>14</v>
      </c>
      <c r="J34" s="51" t="s">
        <v>158</v>
      </c>
    </row>
    <row r="35" spans="1:10" ht="16.5">
      <c r="A35" s="50" t="s">
        <v>76</v>
      </c>
      <c r="B35" s="8" t="s">
        <v>77</v>
      </c>
      <c r="C35" s="8" t="s">
        <v>78</v>
      </c>
      <c r="D35" s="8" t="s">
        <v>9</v>
      </c>
      <c r="E35" s="8" t="s">
        <v>8</v>
      </c>
      <c r="F35" s="8">
        <v>14</v>
      </c>
      <c r="G35" s="8" t="s">
        <v>14</v>
      </c>
      <c r="H35" s="8" t="s">
        <v>14</v>
      </c>
      <c r="I35" s="8" t="s">
        <v>14</v>
      </c>
      <c r="J35" s="51" t="s">
        <v>158</v>
      </c>
    </row>
    <row r="36" spans="1:10" ht="16.5">
      <c r="A36" s="48" t="s">
        <v>67</v>
      </c>
      <c r="B36" s="7" t="s">
        <v>68</v>
      </c>
      <c r="C36" s="7" t="s">
        <v>69</v>
      </c>
      <c r="D36" s="7" t="s">
        <v>9</v>
      </c>
      <c r="E36" s="7" t="s">
        <v>7</v>
      </c>
      <c r="F36" s="7">
        <v>8</v>
      </c>
      <c r="G36" s="7" t="s">
        <v>14</v>
      </c>
      <c r="H36" s="7" t="s">
        <v>14</v>
      </c>
      <c r="I36" s="7" t="s">
        <v>14</v>
      </c>
      <c r="J36" s="49" t="s">
        <v>158</v>
      </c>
    </row>
    <row r="37" spans="1:10" ht="16.5">
      <c r="A37" s="48" t="s">
        <v>53</v>
      </c>
      <c r="B37" s="7" t="s">
        <v>54</v>
      </c>
      <c r="C37" s="7" t="s">
        <v>55</v>
      </c>
      <c r="D37" s="7" t="s">
        <v>9</v>
      </c>
      <c r="E37" s="7" t="s">
        <v>7</v>
      </c>
      <c r="F37" s="7">
        <v>3</v>
      </c>
      <c r="G37" s="7" t="s">
        <v>14</v>
      </c>
      <c r="H37" s="7" t="s">
        <v>56</v>
      </c>
      <c r="I37" s="7" t="s">
        <v>130</v>
      </c>
      <c r="J37" s="49" t="s">
        <v>158</v>
      </c>
    </row>
    <row r="38" spans="1:10" ht="16.5">
      <c r="A38" s="48" t="s">
        <v>51</v>
      </c>
      <c r="B38" s="7" t="s">
        <v>52</v>
      </c>
      <c r="C38" s="7" t="s">
        <v>31</v>
      </c>
      <c r="D38" s="7" t="s">
        <v>9</v>
      </c>
      <c r="E38" s="7" t="s">
        <v>7</v>
      </c>
      <c r="F38" s="7">
        <v>2</v>
      </c>
      <c r="G38" s="7" t="s">
        <v>14</v>
      </c>
      <c r="H38" s="7" t="s">
        <v>14</v>
      </c>
      <c r="I38" s="7" t="s">
        <v>14</v>
      </c>
      <c r="J38" s="49" t="s">
        <v>158</v>
      </c>
    </row>
    <row r="39" spans="1:10" ht="16.5">
      <c r="A39" s="48" t="s">
        <v>73</v>
      </c>
      <c r="B39" s="7" t="s">
        <v>74</v>
      </c>
      <c r="C39" s="7" t="s">
        <v>75</v>
      </c>
      <c r="D39" s="7" t="s">
        <v>9</v>
      </c>
      <c r="E39" s="7" t="s">
        <v>7</v>
      </c>
      <c r="F39" s="7">
        <v>13</v>
      </c>
      <c r="G39" s="7" t="s">
        <v>14</v>
      </c>
      <c r="H39" s="7" t="s">
        <v>14</v>
      </c>
      <c r="I39" s="7" t="s">
        <v>14</v>
      </c>
      <c r="J39" s="7" t="s">
        <v>158</v>
      </c>
    </row>
    <row r="40" spans="1:10" ht="16.5">
      <c r="A40" s="48" t="s">
        <v>60</v>
      </c>
      <c r="B40" s="7" t="s">
        <v>61</v>
      </c>
      <c r="C40" s="7" t="s">
        <v>31</v>
      </c>
      <c r="D40" s="7" t="s">
        <v>9</v>
      </c>
      <c r="E40" s="7" t="s">
        <v>7</v>
      </c>
      <c r="F40" s="7">
        <v>6</v>
      </c>
      <c r="G40" s="7" t="s">
        <v>14</v>
      </c>
      <c r="H40" s="7" t="s">
        <v>14</v>
      </c>
      <c r="I40" s="7" t="s">
        <v>14</v>
      </c>
      <c r="J40" s="49" t="s">
        <v>158</v>
      </c>
    </row>
    <row r="41" spans="1:10" ht="16.5">
      <c r="A41" s="48" t="s">
        <v>57</v>
      </c>
      <c r="B41" s="7" t="s">
        <v>58</v>
      </c>
      <c r="C41" s="7" t="s">
        <v>59</v>
      </c>
      <c r="D41" s="7" t="s">
        <v>9</v>
      </c>
      <c r="E41" s="7" t="s">
        <v>7</v>
      </c>
      <c r="F41" s="7">
        <v>6</v>
      </c>
      <c r="G41" s="7" t="s">
        <v>14</v>
      </c>
      <c r="H41" s="7" t="s">
        <v>14</v>
      </c>
      <c r="I41" s="7" t="s">
        <v>14</v>
      </c>
      <c r="J41" s="49" t="s">
        <v>158</v>
      </c>
    </row>
    <row r="42" spans="1:10" ht="16.5">
      <c r="A42" s="48" t="s">
        <v>65</v>
      </c>
      <c r="B42" s="7" t="s">
        <v>17</v>
      </c>
      <c r="C42" s="7" t="s">
        <v>66</v>
      </c>
      <c r="D42" s="7" t="s">
        <v>9</v>
      </c>
      <c r="E42" s="7" t="s">
        <v>7</v>
      </c>
      <c r="F42" s="7">
        <v>8</v>
      </c>
      <c r="G42" s="7" t="s">
        <v>14</v>
      </c>
      <c r="H42" s="7" t="s">
        <v>14</v>
      </c>
      <c r="I42" s="7" t="s">
        <v>14</v>
      </c>
      <c r="J42" s="49" t="s">
        <v>158</v>
      </c>
    </row>
    <row r="43" spans="1:10" ht="17.25" thickBot="1">
      <c r="A43" s="81" t="s">
        <v>79</v>
      </c>
      <c r="B43" s="82" t="s">
        <v>18</v>
      </c>
      <c r="C43" s="82" t="s">
        <v>80</v>
      </c>
      <c r="D43" s="82" t="s">
        <v>9</v>
      </c>
      <c r="E43" s="82" t="s">
        <v>10</v>
      </c>
      <c r="F43" s="82">
        <v>15</v>
      </c>
      <c r="G43" s="82" t="s">
        <v>14</v>
      </c>
      <c r="H43" s="82" t="s">
        <v>14</v>
      </c>
      <c r="I43" s="82" t="s">
        <v>14</v>
      </c>
      <c r="J43" s="83" t="s">
        <v>158</v>
      </c>
    </row>
    <row r="44" spans="1:17" s="2" customFormat="1" ht="16.5">
      <c r="A44" s="44"/>
      <c r="B44" s="44"/>
      <c r="C44" s="44"/>
      <c r="D44" s="44"/>
      <c r="E44" s="44"/>
      <c r="F44" s="44"/>
      <c r="G44" s="44"/>
      <c r="H44" s="44"/>
      <c r="I44" s="85"/>
      <c r="J44" s="86"/>
      <c r="K44" s="86"/>
      <c r="L44" s="86"/>
      <c r="M44" s="86"/>
      <c r="N44" s="86"/>
      <c r="O44" s="86"/>
      <c r="P44" s="86"/>
      <c r="Q44" s="86"/>
    </row>
    <row r="45" spans="9:17" ht="17.25" thickBot="1">
      <c r="I45" s="77"/>
      <c r="J45" s="77"/>
      <c r="K45" s="77"/>
      <c r="L45" s="77"/>
      <c r="M45" s="77"/>
      <c r="N45" s="77"/>
      <c r="O45" s="77"/>
      <c r="P45" s="77"/>
      <c r="Q45" s="77"/>
    </row>
    <row r="46" spans="4:17" ht="17.25" thickBot="1">
      <c r="D46" s="11"/>
      <c r="E46" s="12" t="s">
        <v>127</v>
      </c>
      <c r="F46" s="12" t="s">
        <v>121</v>
      </c>
      <c r="G46" s="12" t="s">
        <v>122</v>
      </c>
      <c r="H46" s="13" t="s">
        <v>124</v>
      </c>
      <c r="I46" s="77"/>
      <c r="J46" s="77"/>
      <c r="K46" s="77"/>
      <c r="L46" s="77"/>
      <c r="M46" s="77"/>
      <c r="N46" s="77"/>
      <c r="O46" s="77"/>
      <c r="P46" s="77"/>
      <c r="Q46" s="77"/>
    </row>
    <row r="47" spans="3:20" ht="17.25" thickBot="1">
      <c r="C47" s="14" t="s">
        <v>135</v>
      </c>
      <c r="D47" s="15" t="s">
        <v>8</v>
      </c>
      <c r="E47" s="16" t="s">
        <v>173</v>
      </c>
      <c r="F47" s="16" t="s">
        <v>139</v>
      </c>
      <c r="G47" s="16" t="s">
        <v>140</v>
      </c>
      <c r="H47" s="17" t="s">
        <v>141</v>
      </c>
      <c r="I47" s="95"/>
      <c r="J47" s="95"/>
      <c r="K47" s="95"/>
      <c r="L47" s="77"/>
      <c r="M47" s="93">
        <f>11/E53</f>
        <v>0.08943089430894309</v>
      </c>
      <c r="N47" s="93">
        <f>4/F53</f>
        <v>0.13793103448275862</v>
      </c>
      <c r="O47" s="93">
        <f>3/G53</f>
        <v>0.04918032786885246</v>
      </c>
      <c r="P47" s="93">
        <f>4/H53</f>
        <v>0.12121212121212122</v>
      </c>
      <c r="Q47" s="94"/>
      <c r="R47" s="77"/>
      <c r="S47" s="77"/>
      <c r="T47" s="77"/>
    </row>
    <row r="48" spans="3:20" ht="16.5">
      <c r="C48" s="1" t="s">
        <v>138</v>
      </c>
      <c r="D48" s="15" t="s">
        <v>7</v>
      </c>
      <c r="E48" s="16" t="s">
        <v>165</v>
      </c>
      <c r="F48" s="16" t="s">
        <v>142</v>
      </c>
      <c r="G48" s="16" t="s">
        <v>164</v>
      </c>
      <c r="H48" s="17" t="s">
        <v>143</v>
      </c>
      <c r="I48" s="95"/>
      <c r="J48" s="95"/>
      <c r="K48" s="95"/>
      <c r="L48" s="77"/>
      <c r="M48" s="93">
        <f>22/E54</f>
        <v>0.03935599284436494</v>
      </c>
      <c r="N48" s="93">
        <f>7/F54</f>
        <v>0.03910614525139665</v>
      </c>
      <c r="O48" s="93">
        <f>8/G54</f>
        <v>0.0446927374301676</v>
      </c>
      <c r="P48" s="93">
        <f>7/H54</f>
        <v>0.03482587064676617</v>
      </c>
      <c r="Q48" s="94"/>
      <c r="R48" s="77"/>
      <c r="S48" s="77"/>
      <c r="T48" s="77"/>
    </row>
    <row r="49" spans="3:20" ht="17.25" thickBot="1">
      <c r="C49" s="1" t="s">
        <v>137</v>
      </c>
      <c r="D49" s="67" t="s">
        <v>10</v>
      </c>
      <c r="E49" s="68" t="s">
        <v>174</v>
      </c>
      <c r="F49" s="68" t="s">
        <v>144</v>
      </c>
      <c r="G49" s="68" t="s">
        <v>144</v>
      </c>
      <c r="H49" s="69" t="s">
        <v>145</v>
      </c>
      <c r="I49" s="95"/>
      <c r="J49" s="95"/>
      <c r="K49" s="95"/>
      <c r="L49" s="77"/>
      <c r="M49" s="93">
        <f>3/E55</f>
        <v>0.020134228187919462</v>
      </c>
      <c r="N49" s="93">
        <f>1/F55</f>
        <v>0.02</v>
      </c>
      <c r="O49" s="93">
        <f>1/G55</f>
        <v>0.016129032258064516</v>
      </c>
      <c r="P49" s="93">
        <f>1/H55</f>
        <v>0.02702702702702703</v>
      </c>
      <c r="Q49" s="94"/>
      <c r="R49" s="77"/>
      <c r="S49" s="77"/>
      <c r="T49" s="77"/>
    </row>
    <row r="50" spans="3:20" ht="17.25" thickBot="1">
      <c r="C50" s="1" t="s">
        <v>136</v>
      </c>
      <c r="D50" s="70" t="s">
        <v>116</v>
      </c>
      <c r="E50" s="71" t="s">
        <v>167</v>
      </c>
      <c r="F50" s="71" t="s">
        <v>146</v>
      </c>
      <c r="G50" s="71" t="s">
        <v>147</v>
      </c>
      <c r="H50" s="97" t="s">
        <v>147</v>
      </c>
      <c r="I50" s="96"/>
      <c r="J50" s="96"/>
      <c r="K50" s="96"/>
      <c r="L50" s="77"/>
      <c r="M50" s="93">
        <f>36/E56</f>
        <v>0.04332129963898917</v>
      </c>
      <c r="N50" s="93">
        <f>12/F56</f>
        <v>0.046511627906976744</v>
      </c>
      <c r="O50" s="93">
        <f>12/G56</f>
        <v>0.039735099337748346</v>
      </c>
      <c r="P50" s="93">
        <f>12/H56</f>
        <v>0.04428044280442804</v>
      </c>
      <c r="Q50" s="94"/>
      <c r="R50" s="77"/>
      <c r="S50" s="77"/>
      <c r="T50" s="77"/>
    </row>
    <row r="51" spans="4:17" ht="18" thickBot="1">
      <c r="D51" s="64"/>
      <c r="E51" s="65"/>
      <c r="F51" s="65"/>
      <c r="G51" s="65"/>
      <c r="H51" s="65"/>
      <c r="I51" s="80"/>
      <c r="J51" s="80"/>
      <c r="K51" s="80"/>
      <c r="L51" s="77"/>
      <c r="M51" s="77"/>
      <c r="N51" s="77"/>
      <c r="O51" s="77"/>
      <c r="P51" s="77"/>
      <c r="Q51" s="77"/>
    </row>
    <row r="52" spans="4:17" ht="17.25" thickBot="1">
      <c r="D52" s="11"/>
      <c r="E52" s="12" t="s">
        <v>127</v>
      </c>
      <c r="F52" s="12" t="s">
        <v>121</v>
      </c>
      <c r="G52" s="92" t="s">
        <v>177</v>
      </c>
      <c r="H52" s="13" t="s">
        <v>124</v>
      </c>
      <c r="I52" s="80"/>
      <c r="J52" s="85"/>
      <c r="K52" s="98"/>
      <c r="L52" s="78"/>
      <c r="M52" s="78"/>
      <c r="N52" s="77"/>
      <c r="O52" s="77"/>
      <c r="P52" s="77"/>
      <c r="Q52" s="77"/>
    </row>
    <row r="53" spans="3:17" ht="17.25" thickBot="1">
      <c r="C53" s="14" t="s">
        <v>166</v>
      </c>
      <c r="D53" s="15" t="s">
        <v>8</v>
      </c>
      <c r="E53" s="16">
        <f>SUM(F53:H53)</f>
        <v>123</v>
      </c>
      <c r="F53" s="16">
        <v>29</v>
      </c>
      <c r="G53" s="89">
        <v>61</v>
      </c>
      <c r="H53" s="17">
        <v>33</v>
      </c>
      <c r="I53" s="80"/>
      <c r="J53" s="98"/>
      <c r="K53" s="98"/>
      <c r="L53" s="78"/>
      <c r="M53" s="78"/>
      <c r="N53" s="77"/>
      <c r="O53" s="77"/>
      <c r="P53" s="77"/>
      <c r="Q53" s="77"/>
    </row>
    <row r="54" spans="3:17" ht="16.5">
      <c r="C54" s="77" t="s">
        <v>175</v>
      </c>
      <c r="D54" s="15" t="s">
        <v>7</v>
      </c>
      <c r="E54" s="16">
        <f>SUM(F54:H54)</f>
        <v>559</v>
      </c>
      <c r="F54" s="99">
        <v>179</v>
      </c>
      <c r="G54" s="89">
        <f>G56-G53-G55</f>
        <v>179</v>
      </c>
      <c r="H54" s="17">
        <v>201</v>
      </c>
      <c r="I54" s="77"/>
      <c r="J54" s="78"/>
      <c r="K54" s="78"/>
      <c r="L54" s="78"/>
      <c r="M54" s="78"/>
      <c r="N54" s="77"/>
      <c r="O54" s="77"/>
      <c r="P54" s="77"/>
      <c r="Q54" s="77"/>
    </row>
    <row r="55" spans="3:17" ht="17.25" thickBot="1">
      <c r="C55" s="87" t="s">
        <v>176</v>
      </c>
      <c r="D55" s="67" t="s">
        <v>10</v>
      </c>
      <c r="E55" s="68">
        <f>SUM(F55:H55)</f>
        <v>149</v>
      </c>
      <c r="F55" s="68">
        <v>50</v>
      </c>
      <c r="G55" s="90">
        <v>62</v>
      </c>
      <c r="H55" s="69">
        <v>37</v>
      </c>
      <c r="I55" s="77"/>
      <c r="J55" s="78"/>
      <c r="K55" s="78"/>
      <c r="L55" s="78"/>
      <c r="M55" s="78"/>
      <c r="N55" s="77"/>
      <c r="O55" s="77"/>
      <c r="P55" s="77"/>
      <c r="Q55" s="77"/>
    </row>
    <row r="56" spans="4:17" ht="17.25" thickBot="1">
      <c r="D56" s="70" t="s">
        <v>116</v>
      </c>
      <c r="E56" s="71">
        <f>SUM(E53:E55)</f>
        <v>831</v>
      </c>
      <c r="F56" s="71">
        <f>SUM(F53:F55)</f>
        <v>258</v>
      </c>
      <c r="G56" s="91">
        <v>302</v>
      </c>
      <c r="H56" s="72">
        <f>SUM(H53:H55)</f>
        <v>271</v>
      </c>
      <c r="I56" s="77"/>
      <c r="J56" s="77"/>
      <c r="K56" s="77"/>
      <c r="L56" s="77"/>
      <c r="M56" s="77"/>
      <c r="N56" s="77"/>
      <c r="O56" s="77"/>
      <c r="P56" s="77"/>
      <c r="Q56" s="77"/>
    </row>
    <row r="57" spans="4:15" ht="17.25" thickBot="1">
      <c r="D57" s="18"/>
      <c r="I57" s="88"/>
      <c r="J57" s="77"/>
      <c r="K57" s="77"/>
      <c r="M57" s="77"/>
      <c r="N57" s="77"/>
      <c r="O57" s="77"/>
    </row>
    <row r="58" spans="3:15" ht="17.25" thickBot="1">
      <c r="C58" s="25" t="s">
        <v>149</v>
      </c>
      <c r="D58" s="55" t="s">
        <v>121</v>
      </c>
      <c r="E58" s="61">
        <v>32</v>
      </c>
      <c r="F58" s="56" t="s">
        <v>134</v>
      </c>
      <c r="G58" s="61">
        <v>4</v>
      </c>
      <c r="I58" s="79"/>
      <c r="J58" s="80"/>
      <c r="K58" s="77"/>
      <c r="L58" s="77"/>
      <c r="M58" s="77"/>
      <c r="N58" s="77"/>
      <c r="O58" s="77"/>
    </row>
    <row r="59" spans="3:10" ht="17.25" thickBot="1">
      <c r="C59" s="76" t="s">
        <v>148</v>
      </c>
      <c r="D59" s="59" t="s">
        <v>122</v>
      </c>
      <c r="E59" s="62">
        <v>23</v>
      </c>
      <c r="F59" s="57" t="s">
        <v>123</v>
      </c>
      <c r="G59" s="62">
        <v>1</v>
      </c>
      <c r="I59" s="74"/>
      <c r="J59" s="73"/>
    </row>
    <row r="60" spans="3:10" ht="17.25" thickBot="1">
      <c r="C60" s="1" t="s">
        <v>160</v>
      </c>
      <c r="D60" s="60" t="s">
        <v>124</v>
      </c>
      <c r="E60" s="63">
        <v>36</v>
      </c>
      <c r="F60" s="58" t="s">
        <v>125</v>
      </c>
      <c r="G60" s="63">
        <v>5</v>
      </c>
      <c r="I60" s="74"/>
      <c r="J60" s="73"/>
    </row>
    <row r="61" ht="17.25" thickBot="1"/>
    <row r="62" spans="3:10" ht="17.25" thickBot="1">
      <c r="C62" s="25" t="s">
        <v>155</v>
      </c>
      <c r="D62" s="55" t="s">
        <v>121</v>
      </c>
      <c r="E62" s="61">
        <v>1014</v>
      </c>
      <c r="F62" s="75"/>
      <c r="G62" s="34"/>
      <c r="I62" s="74"/>
      <c r="J62" s="73"/>
    </row>
    <row r="63" spans="3:10" ht="17.25" thickBot="1">
      <c r="C63" s="76" t="s">
        <v>156</v>
      </c>
      <c r="D63" s="59" t="s">
        <v>122</v>
      </c>
      <c r="E63" s="62">
        <v>1208</v>
      </c>
      <c r="F63" s="75"/>
      <c r="G63" s="34"/>
      <c r="I63" s="74"/>
      <c r="J63" s="73"/>
    </row>
    <row r="64" spans="3:10" ht="17.25" thickBot="1">
      <c r="C64" s="77" t="s">
        <v>178</v>
      </c>
      <c r="D64" s="60" t="s">
        <v>124</v>
      </c>
      <c r="E64" s="63">
        <v>1018</v>
      </c>
      <c r="F64" s="75"/>
      <c r="G64" s="34"/>
      <c r="I64" s="74"/>
      <c r="J64" s="73"/>
    </row>
    <row r="65" ht="17.25" thickBot="1">
      <c r="C65" s="77"/>
    </row>
    <row r="66" spans="4:9" s="19" customFormat="1" ht="60.75" thickBot="1">
      <c r="D66" s="20"/>
      <c r="E66" s="21" t="s">
        <v>151</v>
      </c>
      <c r="F66" s="22" t="s">
        <v>114</v>
      </c>
      <c r="G66" s="22" t="s">
        <v>132</v>
      </c>
      <c r="H66" s="23" t="s">
        <v>126</v>
      </c>
      <c r="I66" s="24" t="s">
        <v>115</v>
      </c>
    </row>
    <row r="67" spans="3:9" ht="17.25" thickBot="1">
      <c r="C67" s="25" t="s">
        <v>150</v>
      </c>
      <c r="D67" s="26" t="s">
        <v>118</v>
      </c>
      <c r="E67" s="27">
        <v>37</v>
      </c>
      <c r="F67" s="27">
        <v>10</v>
      </c>
      <c r="G67" s="28">
        <f>F67/E67</f>
        <v>0.2702702702702703</v>
      </c>
      <c r="H67" s="29">
        <v>2</v>
      </c>
      <c r="I67" s="30">
        <f>F67+H67</f>
        <v>12</v>
      </c>
    </row>
    <row r="68" spans="3:9" ht="16.5">
      <c r="C68" s="1" t="s">
        <v>169</v>
      </c>
      <c r="D68" s="31" t="s">
        <v>119</v>
      </c>
      <c r="E68" s="32">
        <v>32</v>
      </c>
      <c r="F68" s="32">
        <v>12</v>
      </c>
      <c r="G68" s="33">
        <f>F68/E68</f>
        <v>0.375</v>
      </c>
      <c r="H68" s="34">
        <v>0</v>
      </c>
      <c r="I68" s="30">
        <f>F68+H68</f>
        <v>12</v>
      </c>
    </row>
    <row r="69" spans="3:9" ht="16.5">
      <c r="C69" s="1" t="s">
        <v>168</v>
      </c>
      <c r="D69" s="35" t="s">
        <v>120</v>
      </c>
      <c r="E69" s="36">
        <v>42</v>
      </c>
      <c r="F69" s="36">
        <v>11</v>
      </c>
      <c r="G69" s="37">
        <f>F69/E69</f>
        <v>0.2619047619047619</v>
      </c>
      <c r="H69" s="38">
        <v>1</v>
      </c>
      <c r="I69" s="30">
        <f>F69+H69</f>
        <v>12</v>
      </c>
    </row>
    <row r="70" spans="3:9" ht="18" thickBot="1">
      <c r="C70" s="66"/>
      <c r="D70" s="39" t="s">
        <v>116</v>
      </c>
      <c r="E70" s="41">
        <f>SUM(E67:E69)</f>
        <v>111</v>
      </c>
      <c r="F70" s="41">
        <f>SUM(F67:F69)</f>
        <v>33</v>
      </c>
      <c r="G70" s="40">
        <f>F70/E70</f>
        <v>0.2972972972972973</v>
      </c>
      <c r="H70" s="41">
        <f>SUM(H67:H69)</f>
        <v>3</v>
      </c>
      <c r="I70" s="41">
        <f>SUM(I67:I69)</f>
        <v>36</v>
      </c>
    </row>
    <row r="71" spans="1:6" ht="16.5">
      <c r="A71" s="42"/>
      <c r="B71" s="43"/>
      <c r="C71" s="43"/>
      <c r="D71" s="43"/>
      <c r="E71" s="43"/>
      <c r="F71" s="43"/>
    </row>
  </sheetData>
  <sheetProtection/>
  <autoFilter ref="A7:J43"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G70 O47:O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christiane textor</cp:lastModifiedBy>
  <dcterms:created xsi:type="dcterms:W3CDTF">2010-06-21T11:25:20Z</dcterms:created>
  <dcterms:modified xsi:type="dcterms:W3CDTF">2010-06-25T09:44:13Z</dcterms:modified>
  <cp:category/>
  <cp:version/>
  <cp:contentType/>
  <cp:contentStatus/>
</cp:coreProperties>
</file>